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2" windowWidth="16032" windowHeight="5688"/>
  </bookViews>
  <sheets>
    <sheet name="0-10 regn" sheetId="3" r:id="rId1"/>
  </sheets>
  <calcPr calcId="145621"/>
</workbook>
</file>

<file path=xl/calcChain.xml><?xml version="1.0" encoding="utf-8"?>
<calcChain xmlns="http://schemas.openxmlformats.org/spreadsheetml/2006/main">
  <c r="H41" i="3" l="1"/>
  <c r="G41" i="3"/>
  <c r="D72" i="3" l="1"/>
  <c r="C72" i="3"/>
  <c r="C21" i="3" l="1"/>
  <c r="C17" i="3"/>
  <c r="G68" i="3" l="1"/>
  <c r="G53" i="3"/>
  <c r="C52" i="3"/>
  <c r="G49" i="3"/>
  <c r="E49" i="3"/>
  <c r="G40" i="3"/>
  <c r="G32" i="3"/>
  <c r="C41" i="3"/>
  <c r="I7" i="3" l="1"/>
  <c r="I6" i="3"/>
  <c r="E3" i="3"/>
  <c r="E26" i="3" s="1"/>
  <c r="C3" i="3"/>
  <c r="C26" i="3" s="1"/>
  <c r="I3" i="3" l="1"/>
  <c r="I5" i="3"/>
  <c r="I2" i="3"/>
</calcChain>
</file>

<file path=xl/sharedStrings.xml><?xml version="1.0" encoding="utf-8"?>
<sst xmlns="http://schemas.openxmlformats.org/spreadsheetml/2006/main" count="166" uniqueCount="153">
  <si>
    <t>strumpor</t>
  </si>
  <si>
    <t>byxor</t>
  </si>
  <si>
    <t>BH</t>
  </si>
  <si>
    <t>v-kängor</t>
  </si>
  <si>
    <t>nässpray</t>
  </si>
  <si>
    <t>Deo stick</t>
  </si>
  <si>
    <t>Imodium</t>
  </si>
  <si>
    <t>Fleece tröja</t>
  </si>
  <si>
    <t>Vantar</t>
  </si>
  <si>
    <t>skavsårsplåster</t>
  </si>
  <si>
    <t>sittunderlag</t>
  </si>
  <si>
    <t>regnbyxa</t>
  </si>
  <si>
    <t>trosor</t>
  </si>
  <si>
    <t>Panodil</t>
  </si>
  <si>
    <t>extra skosnören</t>
  </si>
  <si>
    <t>säkerhetsnålar</t>
  </si>
  <si>
    <t>långkalsong</t>
  </si>
  <si>
    <t>klocka</t>
  </si>
  <si>
    <t>små pl påsar f skräp, matsäck etc</t>
  </si>
  <si>
    <t>Haglöfs</t>
  </si>
  <si>
    <t>1 (team sportia)</t>
  </si>
  <si>
    <t>termos 0,3L</t>
  </si>
  <si>
    <t>Tub halsduk</t>
  </si>
  <si>
    <t>tofflor (inne)</t>
  </si>
  <si>
    <t>hårolja</t>
  </si>
  <si>
    <t>T-shirt</t>
  </si>
  <si>
    <t xml:space="preserve">sport </t>
  </si>
  <si>
    <t>Gators</t>
  </si>
  <si>
    <t>mellanjacka</t>
  </si>
  <si>
    <t>regnjacka</t>
  </si>
  <si>
    <t>vindjacka</t>
  </si>
  <si>
    <t>Bitihorn regn</t>
  </si>
  <si>
    <t>ylle</t>
  </si>
  <si>
    <t>Skydd + sova</t>
  </si>
  <si>
    <t>Matlagning</t>
  </si>
  <si>
    <t>Äta</t>
  </si>
  <si>
    <t>2 spork</t>
  </si>
  <si>
    <t>karta</t>
  </si>
  <si>
    <t>i byxa/på kropp</t>
  </si>
  <si>
    <t>Prylar:</t>
  </si>
  <si>
    <t>kompass</t>
  </si>
  <si>
    <t>vikt i  G</t>
  </si>
  <si>
    <t>vatten</t>
  </si>
  <si>
    <t>Hygien</t>
  </si>
  <si>
    <t>första hjälpen</t>
  </si>
  <si>
    <t>kam</t>
  </si>
  <si>
    <t>Vikt i G</t>
  </si>
  <si>
    <t>på kropp</t>
  </si>
  <si>
    <t>i ryggsäck</t>
  </si>
  <si>
    <t>1 kalsong</t>
  </si>
  <si>
    <t>svart ylle</t>
  </si>
  <si>
    <t>packpåsar</t>
  </si>
  <si>
    <t>Bära i</t>
  </si>
  <si>
    <t>Totalt:</t>
  </si>
  <si>
    <t>vandringsstavar</t>
  </si>
  <si>
    <t>stavar</t>
  </si>
  <si>
    <t>Totalt</t>
  </si>
  <si>
    <t>kroppstejp</t>
  </si>
  <si>
    <t>1 tunn + 1 tjock 37 / 71</t>
  </si>
  <si>
    <t>1 tunn + 1 tjock ylle+ kväll 37 / 71</t>
  </si>
  <si>
    <t>Tot vikt i ryggsäck</t>
  </si>
  <si>
    <t>Total</t>
  </si>
  <si>
    <t>Bära, exkl mat och vatten</t>
  </si>
  <si>
    <t>Mat och dryck</t>
  </si>
  <si>
    <t>bränsle 230g</t>
  </si>
  <si>
    <t>alu-folie som vindskydd + ståltråd</t>
  </si>
  <si>
    <t>resorb</t>
  </si>
  <si>
    <t>silvertejp, buntband</t>
  </si>
  <si>
    <t>smartwool svart, hög hals</t>
  </si>
  <si>
    <t>impregnera noga!</t>
  </si>
  <si>
    <t>sarong</t>
  </si>
  <si>
    <t>reselakan sleep in silk</t>
  </si>
  <si>
    <t>Köpa i Nikkaloukta. Ej tiilåtet p flyg. Bränsletyp: gasflaska med butan, propan (=gasol), isobutan. 230g gas räcker till ca 60min brinntid.</t>
  </si>
  <si>
    <t>diskduk 20g. Viras runt Crux</t>
  </si>
  <si>
    <t>Eagle creek packsystem + vattentäta</t>
  </si>
  <si>
    <t>Bergans Helium 55L ryggsäck</t>
  </si>
  <si>
    <t>ryggs, kläder + prylar</t>
  </si>
  <si>
    <t>kök</t>
  </si>
  <si>
    <t>mat + vatten</t>
  </si>
  <si>
    <t>små servetter *3pkt</t>
  </si>
  <si>
    <t>OBS! middag + frukost på tåget!</t>
  </si>
  <si>
    <t>vattensystem (utsidan av ryggs)</t>
  </si>
  <si>
    <t xml:space="preserve">Turkosa Flex1 </t>
  </si>
  <si>
    <t>mössa + skärm</t>
  </si>
  <si>
    <t>underställs tröja</t>
  </si>
  <si>
    <t>Norröna Aero60</t>
  </si>
  <si>
    <t>Försvarets Hudsalva; extra mjukgörande</t>
  </si>
  <si>
    <t xml:space="preserve">trosskydd 8st  </t>
  </si>
  <si>
    <t>skippa lock och bara köra pajform som lock och alum folie s vindskydd</t>
  </si>
  <si>
    <t>Ylle linne</t>
  </si>
  <si>
    <t>tunn aclima mössa</t>
  </si>
  <si>
    <t xml:space="preserve">skärm </t>
  </si>
  <si>
    <t>Crux brännare</t>
  </si>
  <si>
    <t>överlevnadsfolie</t>
  </si>
  <si>
    <t>tändstål inkl visselpipa 50g BIC 11g</t>
  </si>
  <si>
    <t>Smartwool fingervantar 12g + Flex1 45g</t>
  </si>
  <si>
    <t>3 batterier</t>
  </si>
  <si>
    <t xml:space="preserve">pannlampa m nya batterier </t>
  </si>
  <si>
    <t>frystorkat*2 130</t>
  </si>
  <si>
    <t>våtservetter</t>
  </si>
  <si>
    <t>Diklofernak + magmedecin</t>
  </si>
  <si>
    <t>burk m skovax</t>
  </si>
  <si>
    <t>snoddar telefon*2 + 2 vanliga</t>
  </si>
  <si>
    <t>Tågbiljetter</t>
  </si>
  <si>
    <t>Flygbiljetter</t>
  </si>
  <si>
    <t>Bokningsbekräftelse stuga</t>
  </si>
  <si>
    <t>Marmot Annika grå</t>
  </si>
  <si>
    <t>Makke</t>
  </si>
  <si>
    <t>t-borste + t.cr linsburk x2</t>
  </si>
  <si>
    <t>hudcreme i linsburk</t>
  </si>
  <si>
    <t>solpanelladdare + sladd</t>
  </si>
  <si>
    <t>6* grenola + mjölkpulver + nypon/blåbärpulver</t>
  </si>
  <si>
    <t>sportglasögon (inkl påse+fodral) + glasögon</t>
  </si>
  <si>
    <t>Lowe + sula 440g/st</t>
  </si>
  <si>
    <r>
      <t xml:space="preserve">visa, amex, ID, </t>
    </r>
    <r>
      <rPr>
        <b/>
        <sz val="10"/>
        <color theme="1"/>
        <rFont val="Calibri"/>
        <family val="2"/>
        <scheme val="minor"/>
      </rPr>
      <t>STF medl kort</t>
    </r>
  </si>
  <si>
    <t>SOPSÄCK till flyget!!!!</t>
  </si>
  <si>
    <t>Icebreaker</t>
  </si>
  <si>
    <t>Kåsa silicon + matbunke</t>
  </si>
  <si>
    <t>schampo  + blsm</t>
  </si>
  <si>
    <t>plåster + sårtvätt</t>
  </si>
  <si>
    <t>elastiskt snöre /torka fäste vadarpåse</t>
  </si>
  <si>
    <t>Frukost</t>
  </si>
  <si>
    <t>Lunch</t>
  </si>
  <si>
    <t>middag</t>
  </si>
  <si>
    <t>snacks</t>
  </si>
  <si>
    <t>Granola 100g, mjölk,blåbär</t>
  </si>
  <si>
    <t>ölkorv 50g</t>
  </si>
  <si>
    <t>bar 55g</t>
  </si>
  <si>
    <t>Realmat 130g</t>
  </si>
  <si>
    <t>bars 10st</t>
  </si>
  <si>
    <t>Knorrsoppa 20g</t>
  </si>
  <si>
    <t>nötter/ frö 75g</t>
  </si>
  <si>
    <t>nötter/frö 75g</t>
  </si>
  <si>
    <t>KCAL</t>
  </si>
  <si>
    <t>vikt</t>
  </si>
  <si>
    <t>Nuclei i vattentät påse</t>
  </si>
  <si>
    <t>liggunderlag cellpl</t>
  </si>
  <si>
    <t xml:space="preserve">blyerts penna </t>
  </si>
  <si>
    <t>kontanter 2000 (800=Nikka + båt = kort)</t>
  </si>
  <si>
    <t>ölkorv hela veckan</t>
  </si>
  <si>
    <t>ölkorv 25g</t>
  </si>
  <si>
    <t>Kamera!! Full laddad</t>
  </si>
  <si>
    <t>Optimus Crux, weekend</t>
  </si>
  <si>
    <t>mobil, servetter, swiss</t>
  </si>
  <si>
    <t>swiss army knife: Wenger NailClip 40g</t>
  </si>
  <si>
    <t>Eagle Creek Necessär *2</t>
  </si>
  <si>
    <t>klämma t påsar</t>
  </si>
  <si>
    <t>mjölkpulver</t>
  </si>
  <si>
    <t>the påsar*12 + socker</t>
  </si>
  <si>
    <t>knorrsoppa 4*25g</t>
  </si>
  <si>
    <t>nötter 6*75g (3d)</t>
  </si>
  <si>
    <t>mobilladdare + kontakt</t>
  </si>
  <si>
    <t>2 tamponger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</si>
</sst>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D2E2E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333333"/>
      <name val="Arial"/>
      <family val="2"/>
    </font>
    <font>
      <sz val="10"/>
      <color rgb="FFFF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Border="1"/>
    <xf numFmtId="0" fontId="1" fillId="0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/>
    <xf numFmtId="0" fontId="6" fillId="0" borderId="0" xfId="0" applyFont="1" applyFill="1" applyBorder="1"/>
    <xf numFmtId="0" fontId="7" fillId="0" borderId="2" xfId="0" applyFont="1" applyFill="1" applyBorder="1" applyAlignment="1">
      <alignment horizontal="left"/>
    </xf>
    <xf numFmtId="0" fontId="5" fillId="0" borderId="0" xfId="0" applyFont="1" applyFill="1" applyAlignment="1">
      <alignment vertic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8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right"/>
    </xf>
    <xf numFmtId="0" fontId="8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7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zoomScale="80" zoomScaleNormal="80" workbookViewId="0">
      <selection activeCell="M55" sqref="M55"/>
    </sheetView>
  </sheetViews>
  <sheetFormatPr defaultColWidth="9.109375" defaultRowHeight="13.8" x14ac:dyDescent="0.3"/>
  <cols>
    <col min="1" max="1" width="18.6640625" style="30" customWidth="1"/>
    <col min="2" max="2" width="26.33203125" style="30" bestFit="1" customWidth="1"/>
    <col min="3" max="3" width="6.88671875" style="19" bestFit="1" customWidth="1"/>
    <col min="4" max="4" width="27.88671875" style="30" bestFit="1" customWidth="1"/>
    <col min="5" max="5" width="6.88671875" style="19" bestFit="1" customWidth="1"/>
    <col min="6" max="6" width="20.5546875" style="11" bestFit="1" customWidth="1"/>
    <col min="7" max="7" width="6.88671875" style="19" bestFit="1" customWidth="1"/>
    <col min="8" max="8" width="25" style="11" bestFit="1" customWidth="1"/>
    <col min="9" max="16384" width="9.109375" style="11"/>
  </cols>
  <sheetData>
    <row r="1" spans="1:9" x14ac:dyDescent="0.3">
      <c r="A1" s="2"/>
      <c r="B1" s="2" t="s">
        <v>47</v>
      </c>
      <c r="C1" s="17" t="s">
        <v>46</v>
      </c>
      <c r="D1" s="18" t="s">
        <v>48</v>
      </c>
      <c r="E1" s="17" t="s">
        <v>46</v>
      </c>
    </row>
    <row r="2" spans="1:9" x14ac:dyDescent="0.3">
      <c r="A2" s="2" t="s">
        <v>12</v>
      </c>
      <c r="B2" s="20" t="s">
        <v>49</v>
      </c>
      <c r="C2" s="6">
        <v>71</v>
      </c>
      <c r="D2" s="2" t="s">
        <v>49</v>
      </c>
      <c r="E2" s="6">
        <v>71</v>
      </c>
      <c r="H2" s="11" t="s">
        <v>60</v>
      </c>
      <c r="I2" s="11">
        <f>E26+C41+C52+E49+G32+G41+G53+G68</f>
        <v>9613</v>
      </c>
    </row>
    <row r="3" spans="1:9" x14ac:dyDescent="0.3">
      <c r="A3" s="2" t="s">
        <v>0</v>
      </c>
      <c r="B3" s="20" t="s">
        <v>58</v>
      </c>
      <c r="C3" s="6">
        <f>37+71</f>
        <v>108</v>
      </c>
      <c r="D3" s="2" t="s">
        <v>59</v>
      </c>
      <c r="E3" s="6">
        <f>37+71+71</f>
        <v>179</v>
      </c>
      <c r="H3" s="11" t="s">
        <v>62</v>
      </c>
      <c r="I3" s="11">
        <f>E26+C41+C52+E49+G32+G41+G53</f>
        <v>5879</v>
      </c>
    </row>
    <row r="4" spans="1:9" s="22" customFormat="1" x14ac:dyDescent="0.3">
      <c r="A4" s="2" t="s">
        <v>2</v>
      </c>
      <c r="B4" s="20" t="s">
        <v>26</v>
      </c>
      <c r="C4" s="6">
        <v>72</v>
      </c>
      <c r="D4" s="2"/>
      <c r="E4" s="6"/>
      <c r="F4" s="11"/>
      <c r="G4" s="21"/>
      <c r="H4" s="11"/>
    </row>
    <row r="5" spans="1:9" x14ac:dyDescent="0.3">
      <c r="A5" s="9"/>
      <c r="B5" s="2"/>
      <c r="C5" s="6"/>
      <c r="D5" s="9"/>
      <c r="E5" s="6"/>
      <c r="F5" s="1"/>
      <c r="H5" s="11" t="s">
        <v>76</v>
      </c>
      <c r="I5" s="11">
        <f>E26+C41+C52+E49+G32</f>
        <v>4491</v>
      </c>
    </row>
    <row r="6" spans="1:9" x14ac:dyDescent="0.3">
      <c r="A6" s="2" t="s">
        <v>25</v>
      </c>
      <c r="B6" s="20" t="s">
        <v>89</v>
      </c>
      <c r="C6" s="16">
        <v>85</v>
      </c>
      <c r="D6" s="2"/>
      <c r="E6" s="6"/>
      <c r="F6" s="1"/>
      <c r="H6" s="11" t="s">
        <v>77</v>
      </c>
      <c r="I6" s="11">
        <f>G41+G53</f>
        <v>1388</v>
      </c>
    </row>
    <row r="7" spans="1:9" x14ac:dyDescent="0.3">
      <c r="A7" s="2" t="s">
        <v>84</v>
      </c>
      <c r="B7" s="2" t="s">
        <v>68</v>
      </c>
      <c r="C7" s="6">
        <v>219</v>
      </c>
      <c r="D7" s="2" t="s">
        <v>106</v>
      </c>
      <c r="E7" s="6">
        <v>145</v>
      </c>
      <c r="F7" s="1"/>
      <c r="H7" s="11" t="s">
        <v>78</v>
      </c>
      <c r="I7" s="11">
        <f>G68</f>
        <v>3734</v>
      </c>
    </row>
    <row r="8" spans="1:9" x14ac:dyDescent="0.3">
      <c r="A8" s="2" t="s">
        <v>16</v>
      </c>
      <c r="B8" s="2"/>
      <c r="C8" s="6"/>
      <c r="D8" s="2" t="s">
        <v>32</v>
      </c>
      <c r="E8" s="6">
        <v>109</v>
      </c>
      <c r="F8" s="1"/>
    </row>
    <row r="9" spans="1:9" x14ac:dyDescent="0.3">
      <c r="A9" s="2"/>
      <c r="B9" s="2"/>
      <c r="C9" s="6"/>
      <c r="D9" s="2"/>
      <c r="E9" s="6"/>
    </row>
    <row r="10" spans="1:9" x14ac:dyDescent="0.3">
      <c r="A10" s="2" t="s">
        <v>1</v>
      </c>
      <c r="B10" s="20" t="s">
        <v>107</v>
      </c>
      <c r="C10" s="6">
        <v>430</v>
      </c>
      <c r="D10" s="2"/>
      <c r="E10" s="6"/>
      <c r="F10" s="1"/>
    </row>
    <row r="11" spans="1:9" x14ac:dyDescent="0.3">
      <c r="A11" s="2" t="s">
        <v>7</v>
      </c>
      <c r="B11" s="2"/>
      <c r="C11" s="6"/>
      <c r="D11" s="20" t="s">
        <v>116</v>
      </c>
      <c r="E11" s="16">
        <v>390</v>
      </c>
      <c r="F11" s="1"/>
    </row>
    <row r="12" spans="1:9" x14ac:dyDescent="0.3">
      <c r="A12" s="2"/>
      <c r="B12" s="2"/>
      <c r="C12" s="6"/>
      <c r="D12" s="2"/>
      <c r="E12" s="6"/>
      <c r="F12" s="1"/>
    </row>
    <row r="13" spans="1:9" x14ac:dyDescent="0.3">
      <c r="A13" s="2" t="s">
        <v>28</v>
      </c>
      <c r="B13" s="2"/>
      <c r="C13" s="6"/>
      <c r="D13" s="2" t="s">
        <v>135</v>
      </c>
      <c r="E13" s="6">
        <v>232</v>
      </c>
      <c r="F13" s="1"/>
    </row>
    <row r="14" spans="1:9" x14ac:dyDescent="0.3">
      <c r="A14" s="2" t="s">
        <v>11</v>
      </c>
      <c r="B14" s="2"/>
      <c r="C14" s="6"/>
      <c r="D14" s="2" t="s">
        <v>19</v>
      </c>
      <c r="E14" s="6">
        <v>250</v>
      </c>
      <c r="F14" s="1"/>
    </row>
    <row r="15" spans="1:9" x14ac:dyDescent="0.3">
      <c r="A15" s="2" t="s">
        <v>29</v>
      </c>
      <c r="B15" s="2"/>
      <c r="C15" s="6"/>
      <c r="D15" s="2" t="s">
        <v>31</v>
      </c>
      <c r="E15" s="6">
        <v>198</v>
      </c>
      <c r="F15" s="1"/>
      <c r="G15" s="23"/>
    </row>
    <row r="16" spans="1:9" x14ac:dyDescent="0.3">
      <c r="A16" s="2" t="s">
        <v>30</v>
      </c>
      <c r="B16" s="20" t="s">
        <v>85</v>
      </c>
      <c r="C16" s="6">
        <v>151</v>
      </c>
      <c r="D16" s="2"/>
      <c r="E16" s="6"/>
      <c r="F16" s="1"/>
      <c r="G16" s="23"/>
    </row>
    <row r="17" spans="1:7" x14ac:dyDescent="0.3">
      <c r="A17" s="2" t="s">
        <v>8</v>
      </c>
      <c r="B17" s="2" t="s">
        <v>95</v>
      </c>
      <c r="C17" s="6">
        <f>45+12</f>
        <v>57</v>
      </c>
      <c r="D17" s="2"/>
      <c r="E17" s="6"/>
      <c r="F17" s="1"/>
      <c r="G17" s="23"/>
    </row>
    <row r="18" spans="1:7" x14ac:dyDescent="0.3">
      <c r="A18" s="2" t="s">
        <v>22</v>
      </c>
      <c r="B18" s="2"/>
      <c r="C18" s="6"/>
      <c r="D18" s="2" t="s">
        <v>50</v>
      </c>
      <c r="E18" s="6">
        <v>43</v>
      </c>
      <c r="F18" s="1"/>
      <c r="G18" s="23"/>
    </row>
    <row r="19" spans="1:7" x14ac:dyDescent="0.3">
      <c r="A19" s="2" t="s">
        <v>27</v>
      </c>
      <c r="B19" s="2" t="s">
        <v>82</v>
      </c>
      <c r="C19" s="6">
        <v>80</v>
      </c>
      <c r="D19" s="2"/>
      <c r="E19" s="6"/>
      <c r="F19" s="1"/>
      <c r="G19" s="23"/>
    </row>
    <row r="20" spans="1:7" x14ac:dyDescent="0.3">
      <c r="A20" s="2" t="s">
        <v>83</v>
      </c>
      <c r="B20" s="2" t="s">
        <v>91</v>
      </c>
      <c r="C20" s="6">
        <v>34</v>
      </c>
      <c r="D20" s="12" t="s">
        <v>90</v>
      </c>
      <c r="E20" s="6">
        <v>18</v>
      </c>
      <c r="F20" s="8"/>
      <c r="G20" s="23"/>
    </row>
    <row r="21" spans="1:7" x14ac:dyDescent="0.3">
      <c r="A21" s="2" t="s">
        <v>3</v>
      </c>
      <c r="B21" s="20" t="s">
        <v>113</v>
      </c>
      <c r="C21" s="6">
        <f>440*2</f>
        <v>880</v>
      </c>
      <c r="D21" s="2"/>
      <c r="E21" s="6"/>
      <c r="F21" s="1"/>
      <c r="G21" s="23"/>
    </row>
    <row r="22" spans="1:7" x14ac:dyDescent="0.3">
      <c r="A22" s="2" t="s">
        <v>23</v>
      </c>
      <c r="B22" s="2"/>
      <c r="C22" s="6"/>
      <c r="D22" s="2" t="s">
        <v>20</v>
      </c>
      <c r="E22" s="6">
        <v>116</v>
      </c>
      <c r="F22" s="1"/>
      <c r="G22" s="23"/>
    </row>
    <row r="23" spans="1:7" x14ac:dyDescent="0.3">
      <c r="A23" s="2" t="s">
        <v>51</v>
      </c>
      <c r="B23" s="24"/>
      <c r="C23" s="25"/>
      <c r="D23" s="24" t="s">
        <v>74</v>
      </c>
      <c r="E23" s="6">
        <v>130</v>
      </c>
      <c r="F23" s="1"/>
      <c r="G23" s="23"/>
    </row>
    <row r="24" spans="1:7" x14ac:dyDescent="0.3">
      <c r="A24" s="2" t="s">
        <v>54</v>
      </c>
      <c r="B24" s="24" t="s">
        <v>55</v>
      </c>
      <c r="C24" s="25">
        <v>350</v>
      </c>
      <c r="D24" s="24"/>
      <c r="E24" s="6"/>
      <c r="F24" s="1"/>
      <c r="G24" s="23"/>
    </row>
    <row r="25" spans="1:7" x14ac:dyDescent="0.3">
      <c r="A25" s="2" t="s">
        <v>52</v>
      </c>
      <c r="B25" s="2"/>
      <c r="C25" s="6"/>
      <c r="D25" s="2" t="s">
        <v>75</v>
      </c>
      <c r="E25" s="6">
        <v>900</v>
      </c>
      <c r="F25" s="11" t="s">
        <v>69</v>
      </c>
    </row>
    <row r="26" spans="1:7" x14ac:dyDescent="0.3">
      <c r="A26" s="26" t="s">
        <v>53</v>
      </c>
      <c r="B26" s="27"/>
      <c r="C26" s="28">
        <f>SUM(C2:C25)</f>
        <v>2537</v>
      </c>
      <c r="D26" s="27"/>
      <c r="E26" s="6">
        <f>SUM(E2:E25)</f>
        <v>2781</v>
      </c>
    </row>
    <row r="27" spans="1:7" x14ac:dyDescent="0.3">
      <c r="A27" s="26"/>
      <c r="B27" s="27"/>
      <c r="C27" s="29"/>
      <c r="D27" s="27"/>
      <c r="E27" s="23"/>
    </row>
    <row r="28" spans="1:7" x14ac:dyDescent="0.3">
      <c r="B28" s="31" t="s">
        <v>43</v>
      </c>
      <c r="C28" s="23" t="s">
        <v>41</v>
      </c>
      <c r="D28" s="3" t="s">
        <v>39</v>
      </c>
      <c r="E28" s="23" t="s">
        <v>41</v>
      </c>
      <c r="F28" s="1" t="s">
        <v>33</v>
      </c>
      <c r="G28" s="23" t="s">
        <v>41</v>
      </c>
    </row>
    <row r="29" spans="1:7" x14ac:dyDescent="0.3">
      <c r="A29" s="11"/>
      <c r="B29" s="2" t="s">
        <v>145</v>
      </c>
      <c r="C29" s="14">
        <v>74</v>
      </c>
      <c r="D29" s="2" t="s">
        <v>40</v>
      </c>
      <c r="E29" s="6">
        <v>48</v>
      </c>
      <c r="F29" s="7" t="s">
        <v>71</v>
      </c>
      <c r="G29" s="6">
        <v>117</v>
      </c>
    </row>
    <row r="30" spans="1:7" x14ac:dyDescent="0.3">
      <c r="A30" s="11"/>
      <c r="B30" s="2" t="s">
        <v>108</v>
      </c>
      <c r="C30" s="14">
        <v>40</v>
      </c>
      <c r="D30" s="2" t="s">
        <v>37</v>
      </c>
      <c r="E30" s="6">
        <v>39</v>
      </c>
      <c r="F30" s="7" t="s">
        <v>93</v>
      </c>
      <c r="G30" s="6">
        <v>51</v>
      </c>
    </row>
    <row r="31" spans="1:7" x14ac:dyDescent="0.3">
      <c r="A31" s="11"/>
      <c r="B31" s="2" t="s">
        <v>45</v>
      </c>
      <c r="C31" s="14">
        <v>30</v>
      </c>
      <c r="D31" s="32" t="s">
        <v>97</v>
      </c>
      <c r="E31" s="6">
        <v>58</v>
      </c>
      <c r="F31" s="7" t="s">
        <v>136</v>
      </c>
      <c r="G31" s="6">
        <v>110</v>
      </c>
    </row>
    <row r="32" spans="1:7" x14ac:dyDescent="0.3">
      <c r="A32" s="11"/>
      <c r="B32" s="2" t="s">
        <v>102</v>
      </c>
      <c r="C32" s="14">
        <v>5</v>
      </c>
      <c r="D32" s="2" t="s">
        <v>96</v>
      </c>
      <c r="E32" s="6">
        <v>34</v>
      </c>
      <c r="F32" s="2" t="s">
        <v>56</v>
      </c>
      <c r="G32" s="6">
        <f>SUM(G26:G31)</f>
        <v>278</v>
      </c>
    </row>
    <row r="33" spans="1:8" x14ac:dyDescent="0.3">
      <c r="A33" s="11"/>
      <c r="B33" s="2" t="s">
        <v>5</v>
      </c>
      <c r="C33" s="14">
        <v>50</v>
      </c>
      <c r="D33" s="2" t="s">
        <v>14</v>
      </c>
      <c r="E33" s="6">
        <v>5</v>
      </c>
      <c r="F33" s="1"/>
      <c r="G33" s="23"/>
    </row>
    <row r="34" spans="1:8" x14ac:dyDescent="0.3">
      <c r="A34" s="4"/>
      <c r="B34" s="2" t="s">
        <v>87</v>
      </c>
      <c r="C34" s="14">
        <v>14</v>
      </c>
      <c r="D34" s="2"/>
      <c r="E34" s="6"/>
      <c r="F34" s="33" t="s">
        <v>34</v>
      </c>
    </row>
    <row r="35" spans="1:8" x14ac:dyDescent="0.3">
      <c r="A35" s="11"/>
      <c r="B35" s="2" t="s">
        <v>118</v>
      </c>
      <c r="C35" s="14">
        <v>114</v>
      </c>
      <c r="D35" s="10" t="s">
        <v>144</v>
      </c>
      <c r="E35" s="6"/>
      <c r="F35" s="7" t="s">
        <v>142</v>
      </c>
      <c r="G35" s="6">
        <v>223</v>
      </c>
      <c r="H35" s="11" t="s">
        <v>88</v>
      </c>
    </row>
    <row r="36" spans="1:8" x14ac:dyDescent="0.3">
      <c r="A36" s="11"/>
      <c r="B36" s="2" t="s">
        <v>99</v>
      </c>
      <c r="C36" s="14">
        <v>100</v>
      </c>
      <c r="D36" s="2" t="s">
        <v>120</v>
      </c>
      <c r="E36" s="6">
        <v>5</v>
      </c>
      <c r="F36" s="7" t="s">
        <v>65</v>
      </c>
      <c r="G36" s="6">
        <v>20</v>
      </c>
    </row>
    <row r="37" spans="1:8" x14ac:dyDescent="0.3">
      <c r="A37" s="11"/>
      <c r="B37" s="2" t="s">
        <v>109</v>
      </c>
      <c r="C37" s="14">
        <v>13</v>
      </c>
      <c r="D37" s="2" t="s">
        <v>112</v>
      </c>
      <c r="E37" s="6">
        <v>100</v>
      </c>
      <c r="F37" s="7" t="s">
        <v>92</v>
      </c>
      <c r="G37" s="6">
        <v>82</v>
      </c>
    </row>
    <row r="38" spans="1:8" x14ac:dyDescent="0.3">
      <c r="A38" s="11"/>
      <c r="B38" s="2"/>
      <c r="C38" s="14"/>
      <c r="D38" s="2" t="s">
        <v>151</v>
      </c>
      <c r="E38" s="6">
        <v>50</v>
      </c>
      <c r="F38" s="7" t="s">
        <v>64</v>
      </c>
      <c r="G38" s="6">
        <v>390</v>
      </c>
      <c r="H38" s="11" t="s">
        <v>72</v>
      </c>
    </row>
    <row r="39" spans="1:8" x14ac:dyDescent="0.3">
      <c r="A39" s="11"/>
      <c r="B39" s="2" t="s">
        <v>24</v>
      </c>
      <c r="C39" s="14">
        <v>25</v>
      </c>
      <c r="D39" s="2" t="s">
        <v>110</v>
      </c>
      <c r="E39" s="6">
        <v>129</v>
      </c>
      <c r="F39" s="7" t="s">
        <v>73</v>
      </c>
      <c r="G39" s="6">
        <v>20</v>
      </c>
    </row>
    <row r="40" spans="1:8" x14ac:dyDescent="0.3">
      <c r="A40" s="11"/>
      <c r="B40" s="2" t="s">
        <v>152</v>
      </c>
      <c r="C40" s="14">
        <v>4</v>
      </c>
      <c r="D40" s="2" t="s">
        <v>137</v>
      </c>
      <c r="E40" s="6">
        <v>5</v>
      </c>
      <c r="F40" s="7" t="s">
        <v>94</v>
      </c>
      <c r="G40" s="6">
        <f>50+11</f>
        <v>61</v>
      </c>
    </row>
    <row r="41" spans="1:8" x14ac:dyDescent="0.3">
      <c r="A41" s="11"/>
      <c r="B41" s="2" t="s">
        <v>56</v>
      </c>
      <c r="C41" s="14">
        <f>SUM(C29:C40)</f>
        <v>469</v>
      </c>
      <c r="D41" s="2" t="s">
        <v>18</v>
      </c>
      <c r="E41" s="6">
        <v>5</v>
      </c>
      <c r="F41" s="2" t="s">
        <v>56</v>
      </c>
      <c r="G41" s="6">
        <f>SUM(G35:G40)</f>
        <v>796</v>
      </c>
      <c r="H41" s="11">
        <f>G41-G38+G46+G52+G49</f>
        <v>581</v>
      </c>
    </row>
    <row r="42" spans="1:8" x14ac:dyDescent="0.3">
      <c r="A42" s="11"/>
      <c r="D42" s="2"/>
      <c r="E42" s="6"/>
      <c r="F42" s="1"/>
      <c r="G42" s="23"/>
    </row>
    <row r="43" spans="1:8" x14ac:dyDescent="0.3">
      <c r="A43" s="11"/>
      <c r="B43" s="31" t="s">
        <v>44</v>
      </c>
      <c r="D43" s="2" t="s">
        <v>15</v>
      </c>
      <c r="E43" s="6">
        <v>3</v>
      </c>
      <c r="F43" s="26"/>
      <c r="G43" s="23"/>
    </row>
    <row r="44" spans="1:8" x14ac:dyDescent="0.3">
      <c r="A44" s="11"/>
      <c r="B44" s="2" t="s">
        <v>119</v>
      </c>
      <c r="C44" s="6">
        <v>11</v>
      </c>
      <c r="D44" s="5" t="s">
        <v>70</v>
      </c>
      <c r="E44" s="6">
        <v>188</v>
      </c>
    </row>
    <row r="45" spans="1:8" x14ac:dyDescent="0.3">
      <c r="B45" s="2" t="s">
        <v>6</v>
      </c>
      <c r="C45" s="6">
        <v>5</v>
      </c>
      <c r="D45" s="5" t="s">
        <v>138</v>
      </c>
      <c r="E45" s="6">
        <v>30</v>
      </c>
      <c r="F45" s="33" t="s">
        <v>35</v>
      </c>
    </row>
    <row r="46" spans="1:8" x14ac:dyDescent="0.3">
      <c r="A46" s="31"/>
      <c r="B46" s="2" t="s">
        <v>13</v>
      </c>
      <c r="C46" s="6">
        <v>7</v>
      </c>
      <c r="D46" s="5" t="s">
        <v>114</v>
      </c>
      <c r="E46" s="14">
        <v>30</v>
      </c>
      <c r="F46" s="2" t="s">
        <v>117</v>
      </c>
      <c r="G46" s="6">
        <v>75</v>
      </c>
    </row>
    <row r="47" spans="1:8" x14ac:dyDescent="0.3">
      <c r="B47" s="2" t="s">
        <v>100</v>
      </c>
      <c r="C47" s="6">
        <v>15</v>
      </c>
      <c r="D47" s="5" t="s">
        <v>67</v>
      </c>
      <c r="E47" s="14">
        <v>50</v>
      </c>
      <c r="F47" s="9"/>
      <c r="G47" s="34"/>
    </row>
    <row r="48" spans="1:8" x14ac:dyDescent="0.3">
      <c r="A48" s="11"/>
      <c r="B48" s="2" t="s">
        <v>9</v>
      </c>
      <c r="C48" s="6">
        <v>20</v>
      </c>
      <c r="D48" s="2" t="s">
        <v>101</v>
      </c>
      <c r="E48" s="6">
        <v>11</v>
      </c>
      <c r="F48" s="2" t="s">
        <v>21</v>
      </c>
      <c r="G48" s="6">
        <v>300</v>
      </c>
    </row>
    <row r="49" spans="1:8" x14ac:dyDescent="0.3">
      <c r="A49" s="11"/>
      <c r="B49" s="2" t="s">
        <v>66</v>
      </c>
      <c r="C49" s="6">
        <v>75</v>
      </c>
      <c r="D49" s="2" t="s">
        <v>61</v>
      </c>
      <c r="E49" s="6">
        <f>SUM(E29:E48)</f>
        <v>790</v>
      </c>
      <c r="F49" s="7" t="s">
        <v>36</v>
      </c>
      <c r="G49" s="6">
        <f>2*10</f>
        <v>20</v>
      </c>
    </row>
    <row r="50" spans="1:8" x14ac:dyDescent="0.3">
      <c r="A50" s="11"/>
      <c r="B50" s="2" t="s">
        <v>4</v>
      </c>
      <c r="C50" s="6">
        <v>20</v>
      </c>
      <c r="D50" s="30" t="s">
        <v>141</v>
      </c>
      <c r="F50" s="7" t="s">
        <v>10</v>
      </c>
      <c r="G50" s="6">
        <v>17</v>
      </c>
    </row>
    <row r="51" spans="1:8" x14ac:dyDescent="0.3">
      <c r="A51" s="11"/>
      <c r="B51" s="2" t="s">
        <v>57</v>
      </c>
      <c r="C51" s="6">
        <v>20</v>
      </c>
      <c r="D51" s="26"/>
      <c r="F51" s="7" t="s">
        <v>81</v>
      </c>
      <c r="G51" s="6">
        <v>100</v>
      </c>
    </row>
    <row r="52" spans="1:8" x14ac:dyDescent="0.3">
      <c r="A52" s="11"/>
      <c r="B52" s="2" t="s">
        <v>56</v>
      </c>
      <c r="C52" s="6">
        <f>SUM(C44:C51)</f>
        <v>173</v>
      </c>
      <c r="D52" s="15" t="s">
        <v>103</v>
      </c>
      <c r="F52" s="2" t="s">
        <v>79</v>
      </c>
      <c r="G52" s="6">
        <v>80</v>
      </c>
    </row>
    <row r="53" spans="1:8" x14ac:dyDescent="0.3">
      <c r="A53" s="11"/>
      <c r="D53" s="15" t="s">
        <v>104</v>
      </c>
      <c r="F53" s="2" t="s">
        <v>56</v>
      </c>
      <c r="G53" s="6">
        <f>SUM(G46:G52)</f>
        <v>592</v>
      </c>
    </row>
    <row r="54" spans="1:8" x14ac:dyDescent="0.3">
      <c r="B54" s="31" t="s">
        <v>38</v>
      </c>
      <c r="C54" s="23"/>
      <c r="D54" s="15" t="s">
        <v>105</v>
      </c>
    </row>
    <row r="55" spans="1:8" x14ac:dyDescent="0.3">
      <c r="A55" s="35"/>
      <c r="B55" s="13" t="s">
        <v>86</v>
      </c>
      <c r="C55" s="6"/>
      <c r="F55" s="1" t="s">
        <v>63</v>
      </c>
    </row>
    <row r="56" spans="1:8" x14ac:dyDescent="0.3">
      <c r="B56" s="13" t="s">
        <v>143</v>
      </c>
      <c r="C56" s="6"/>
      <c r="D56" s="15" t="s">
        <v>115</v>
      </c>
      <c r="F56" s="7" t="s">
        <v>98</v>
      </c>
      <c r="G56" s="6">
        <v>304</v>
      </c>
      <c r="H56" s="11" t="s">
        <v>80</v>
      </c>
    </row>
    <row r="57" spans="1:8" x14ac:dyDescent="0.3">
      <c r="B57" s="13" t="s">
        <v>17</v>
      </c>
      <c r="C57" s="6"/>
      <c r="F57" s="7" t="s">
        <v>146</v>
      </c>
      <c r="G57" s="6">
        <v>10</v>
      </c>
    </row>
    <row r="58" spans="1:8" x14ac:dyDescent="0.3">
      <c r="B58" s="2" t="s">
        <v>56</v>
      </c>
      <c r="C58" s="6"/>
      <c r="F58" s="7" t="s">
        <v>150</v>
      </c>
      <c r="G58" s="6">
        <v>530</v>
      </c>
    </row>
    <row r="59" spans="1:8" x14ac:dyDescent="0.3">
      <c r="F59" s="7" t="s">
        <v>129</v>
      </c>
      <c r="G59" s="6">
        <v>600</v>
      </c>
    </row>
    <row r="60" spans="1:8" x14ac:dyDescent="0.3">
      <c r="C60" s="19" t="s">
        <v>134</v>
      </c>
      <c r="D60" s="30" t="s">
        <v>133</v>
      </c>
      <c r="F60" s="7" t="s">
        <v>111</v>
      </c>
      <c r="G60" s="6">
        <v>500</v>
      </c>
    </row>
    <row r="61" spans="1:8" x14ac:dyDescent="0.3">
      <c r="A61" s="30" t="s">
        <v>121</v>
      </c>
      <c r="B61" s="30" t="s">
        <v>125</v>
      </c>
      <c r="C61" s="19">
        <v>85</v>
      </c>
      <c r="D61" s="30">
        <v>350</v>
      </c>
      <c r="F61" s="7" t="s">
        <v>148</v>
      </c>
      <c r="G61" s="6">
        <v>150</v>
      </c>
    </row>
    <row r="62" spans="1:8" x14ac:dyDescent="0.3">
      <c r="A62" s="30" t="s">
        <v>124</v>
      </c>
      <c r="B62" s="30" t="s">
        <v>131</v>
      </c>
      <c r="C62" s="19">
        <v>75</v>
      </c>
      <c r="D62" s="30">
        <v>410</v>
      </c>
      <c r="F62" s="7"/>
      <c r="G62" s="6"/>
    </row>
    <row r="63" spans="1:8" x14ac:dyDescent="0.3">
      <c r="B63" s="30" t="s">
        <v>140</v>
      </c>
      <c r="C63" s="19">
        <v>25</v>
      </c>
      <c r="D63" s="30">
        <v>120</v>
      </c>
      <c r="F63" s="7" t="s">
        <v>139</v>
      </c>
      <c r="G63" s="6">
        <v>700</v>
      </c>
    </row>
    <row r="64" spans="1:8" x14ac:dyDescent="0.3">
      <c r="B64" s="30" t="s">
        <v>127</v>
      </c>
      <c r="C64" s="19">
        <v>65</v>
      </c>
      <c r="D64" s="30">
        <v>220</v>
      </c>
      <c r="F64" s="2" t="s">
        <v>149</v>
      </c>
      <c r="G64" s="6">
        <v>120</v>
      </c>
    </row>
    <row r="65" spans="1:7" x14ac:dyDescent="0.3">
      <c r="A65" s="30" t="s">
        <v>122</v>
      </c>
      <c r="B65" s="11" t="s">
        <v>130</v>
      </c>
      <c r="C65" s="11">
        <v>20</v>
      </c>
      <c r="D65" s="30">
        <v>90</v>
      </c>
      <c r="E65" s="11"/>
      <c r="F65" s="7" t="s">
        <v>147</v>
      </c>
      <c r="G65" s="6">
        <v>20</v>
      </c>
    </row>
    <row r="66" spans="1:7" x14ac:dyDescent="0.3">
      <c r="B66" s="30" t="s">
        <v>126</v>
      </c>
      <c r="C66" s="19">
        <v>50</v>
      </c>
      <c r="D66" s="30">
        <v>200</v>
      </c>
      <c r="E66" s="11"/>
      <c r="F66" s="7"/>
      <c r="G66" s="6"/>
    </row>
    <row r="67" spans="1:7" x14ac:dyDescent="0.3">
      <c r="A67" s="11" t="s">
        <v>124</v>
      </c>
      <c r="B67" s="30" t="s">
        <v>132</v>
      </c>
      <c r="C67" s="11">
        <v>75</v>
      </c>
      <c r="D67" s="30">
        <v>410</v>
      </c>
      <c r="E67" s="11"/>
      <c r="F67" s="7" t="s">
        <v>42</v>
      </c>
      <c r="G67" s="6">
        <v>800</v>
      </c>
    </row>
    <row r="68" spans="1:7" x14ac:dyDescent="0.3">
      <c r="A68" s="11"/>
      <c r="B68" s="30" t="s">
        <v>140</v>
      </c>
      <c r="C68" s="11">
        <v>25</v>
      </c>
      <c r="D68" s="30">
        <v>120</v>
      </c>
      <c r="E68" s="11"/>
      <c r="F68" s="2" t="s">
        <v>56</v>
      </c>
      <c r="G68" s="6">
        <f>SUM(G56:G67)</f>
        <v>3734</v>
      </c>
    </row>
    <row r="69" spans="1:7" x14ac:dyDescent="0.3">
      <c r="A69" s="11"/>
      <c r="B69" s="30" t="s">
        <v>127</v>
      </c>
      <c r="C69" s="11">
        <v>65</v>
      </c>
      <c r="D69" s="30">
        <v>220</v>
      </c>
    </row>
    <row r="70" spans="1:7" x14ac:dyDescent="0.3">
      <c r="A70" s="30" t="s">
        <v>123</v>
      </c>
      <c r="B70" s="30" t="s">
        <v>128</v>
      </c>
      <c r="C70" s="19">
        <v>160</v>
      </c>
      <c r="D70" s="30">
        <v>430</v>
      </c>
    </row>
    <row r="72" spans="1:7" x14ac:dyDescent="0.3">
      <c r="C72" s="19">
        <f>SUM(C61:C71)</f>
        <v>645</v>
      </c>
      <c r="D72" s="30">
        <f>SUM(D61:D71)</f>
        <v>2570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0-10 regn</vt:lpstr>
    </vt:vector>
  </TitlesOfParts>
  <Company>Ingram Micro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Lestrin, Ewa</dc:creator>
  <cp:lastModifiedBy>Lestrin, Ewa</cp:lastModifiedBy>
  <cp:lastPrinted>2015-08-05T13:47:22Z</cp:lastPrinted>
  <dcterms:created xsi:type="dcterms:W3CDTF">2013-07-24T07:44:45Z</dcterms:created>
  <dcterms:modified xsi:type="dcterms:W3CDTF">2018-01-12T12:48:45Z</dcterms:modified>
</cp:coreProperties>
</file>